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 tabRatio="903"/>
  </bookViews>
  <sheets>
    <sheet name="附件2-生态环保项目" sheetId="1" r:id="rId1"/>
    <sheet name="民企、外企参与奖补" sheetId="2" state="hidden" r:id="rId2"/>
  </sheets>
  <definedNames>
    <definedName name="_xlnm.Print_Area" localSheetId="0">'附件2-生态环保项目'!$A$1:F69</definedName>
  </definedNames>
  <calcPr calcId="144525" concurrentCalc="0"/>
  <extLst/>
</workbook>
</file>

<file path=xl/sharedStrings.xml><?xml version="1.0" encoding="utf-8"?>
<sst xmlns="http://schemas.openxmlformats.org/spreadsheetml/2006/main" count="120">
  <si>
    <t>附件2</t>
  </si>
  <si>
    <t>生态环保PPP项目明细表（不含2022年新增入库项目）</t>
  </si>
  <si>
    <t>单位：万元</t>
  </si>
  <si>
    <t>序号</t>
  </si>
  <si>
    <t>市县</t>
  </si>
  <si>
    <t>项目名称</t>
  </si>
  <si>
    <t>行业</t>
  </si>
  <si>
    <t>财政部PPP综合信息平台项目发布时间</t>
  </si>
  <si>
    <t>项目投资总额</t>
  </si>
  <si>
    <t>合计</t>
  </si>
  <si>
    <t>海口</t>
  </si>
  <si>
    <t>小计</t>
  </si>
  <si>
    <t>海口市环卫一体化PPP项目（美兰区）</t>
  </si>
  <si>
    <t>垃圾处理</t>
  </si>
  <si>
    <t>海口市环卫一体化PPP项目（秀英区）</t>
  </si>
  <si>
    <t>海口市龙华区环卫一体化PPP项目（龙华区）</t>
  </si>
  <si>
    <t>海口市鸭尾溪、东坡湖等10个水体水环境理综合治理PPP项目</t>
  </si>
  <si>
    <t>污水处理</t>
  </si>
  <si>
    <t>海口市江东、桂林洋、灵山污水处理及配套工程PPP项目</t>
  </si>
  <si>
    <t>海南省海口市颜春岭垃圾渗滤液处理站PPP项目</t>
  </si>
  <si>
    <t>海口市五源河、工业水库等3个水体水环境综合治理</t>
  </si>
  <si>
    <t>综合治理</t>
  </si>
  <si>
    <t>海南省海口市美舍河-沙坡水库水环境综合治理</t>
  </si>
  <si>
    <t>海口市龙昆沟、东西湖等11个水体水环境综合治理</t>
  </si>
  <si>
    <t>海口市福创溪-大排沟水环境综合治理</t>
  </si>
  <si>
    <t>海口市餐厨垃圾无害化处理工程</t>
  </si>
  <si>
    <t>海口市环卫综合一体化(琼山区)</t>
  </si>
  <si>
    <t>海口市南渡江引水工程</t>
  </si>
  <si>
    <t>引水</t>
  </si>
  <si>
    <t>海南省海口市长堤路水质净化设施及湿地公园建设工程PPP项目</t>
  </si>
  <si>
    <t>生态建设和环境保护 - 综合治理</t>
  </si>
  <si>
    <t>海南省海口市丁村污水处理厂PPP项目</t>
  </si>
  <si>
    <t>市政工程 - 污水处理</t>
  </si>
  <si>
    <t>三亚</t>
  </si>
  <si>
    <t>海南省三亚市海绵城市试点区域PPP项目</t>
  </si>
  <si>
    <t>海绵城市</t>
  </si>
  <si>
    <t>三亚市生活垃圾焚烧发电厂工程</t>
  </si>
  <si>
    <t>垃圾发电</t>
  </si>
  <si>
    <t>三亚市建筑垃圾综合利用厂PPP项目</t>
  </si>
  <si>
    <t>儋州</t>
  </si>
  <si>
    <t>儋州市滨海新区污水处理工程</t>
  </si>
  <si>
    <t>儋州市滨海新区供水工程</t>
  </si>
  <si>
    <t>供水</t>
  </si>
  <si>
    <t>儋州市生活垃圾焚烧发电PPP项目</t>
  </si>
  <si>
    <t>儋州市飞灰固化物填埋场工程PPP项目</t>
  </si>
  <si>
    <t>市政工程 - 垃圾处理</t>
  </si>
  <si>
    <t>儋州市那大城区公共厕所工程PPP项目</t>
  </si>
  <si>
    <t>市政工程-其他</t>
  </si>
  <si>
    <t>儋州市餐厨废弃物资源化利用厂项目</t>
  </si>
  <si>
    <t>市政工程-垃圾处理</t>
  </si>
  <si>
    <t>儋州工业园王五园区污水处理厂工程 PPP项目</t>
  </si>
  <si>
    <t>琼海</t>
  </si>
  <si>
    <t>海南博鳌乐城国际医疗旅游先行区南岸水质处理厂PPP项目</t>
  </si>
  <si>
    <t>海南省琼海市嘉积城区及部分镇墟环卫一体化PPP项目</t>
  </si>
  <si>
    <t>海南省琼海市生活垃圾焚烧发电厂扩建工程PPP项目</t>
  </si>
  <si>
    <t>海南琼海市配套飞灰填埋场PPP项目</t>
  </si>
  <si>
    <t>文昌</t>
  </si>
  <si>
    <t>文昌市生活垃圾焚烧发电厂扩建（二期）工程PPP项目</t>
  </si>
  <si>
    <t>海南省文昌市清澜片区环卫一体化PPP项目</t>
  </si>
  <si>
    <t>海南省文昌市文城片区环卫一体化PPP项目</t>
  </si>
  <si>
    <t>文昌市锦山镇潮滩湾风情小镇污水处理工程PPP项目</t>
  </si>
  <si>
    <t>文昌市东阁、东郊、潭牛、昌洒、翁田、重兴、冯坡镇污水处理设施及配套管网工程PPP项目</t>
  </si>
  <si>
    <t>文昌市约亭农副产品加工产业园污水处理厂及配套管网工程PPP项目</t>
  </si>
  <si>
    <t>海南省文昌市月亮湾污水处理工程PPP项目</t>
  </si>
  <si>
    <t>东方</t>
  </si>
  <si>
    <t>海南省东方市城乡环卫一体化（城区包）PPP项目</t>
  </si>
  <si>
    <t>海南省东方市生活垃圾焚烧发电项目</t>
  </si>
  <si>
    <t>海南省东方市乡镇污水处理一体化PPP项目</t>
  </si>
  <si>
    <t>海南省东方市城乡环卫一体化（乡镇包）PPP项目</t>
  </si>
  <si>
    <t>屯昌</t>
  </si>
  <si>
    <t>海南省屯昌县镇域污水处理工程PPP项目</t>
  </si>
  <si>
    <t>海南省屯昌县城乡供水一体化项目</t>
  </si>
  <si>
    <t>海南省屯昌县生活垃圾焚烧发电项目</t>
  </si>
  <si>
    <t>白沙</t>
  </si>
  <si>
    <t>海南省白沙黎族自治县邦溪镇污水处理及配套管网工程</t>
  </si>
  <si>
    <t>海南省白沙黎族自治县七坊镇供水、污水一体化及配套管网工程</t>
  </si>
  <si>
    <t>水库</t>
  </si>
  <si>
    <t>定安</t>
  </si>
  <si>
    <t>海南省定安县城乡污水治理（黄竹、龙湖、龙门、翰林）PPP项目</t>
  </si>
  <si>
    <t>澄迈</t>
  </si>
  <si>
    <t>澄迈县城镇水环境综合整治（大塘河、海仔河）项目</t>
  </si>
  <si>
    <t>澄迈县澄北五镇环境卫生公共服务提升PPP项目</t>
  </si>
  <si>
    <t>海南省澄迈县福山镇供水工程PPP项目</t>
  </si>
  <si>
    <t>市政工程 - 供水</t>
  </si>
  <si>
    <t>陵水</t>
  </si>
  <si>
    <t>陵水黎族自治县生活垃圾焚烧发电暨餐厨废弃物协同处理项目</t>
  </si>
  <si>
    <t>临高</t>
  </si>
  <si>
    <t>海南省临高县供水一体化</t>
  </si>
  <si>
    <t>昌江</t>
  </si>
  <si>
    <t>昌江循环经济工业园区太坡组团污水处理厂PPP项目</t>
  </si>
  <si>
    <t>昌江循环经济工业园区叉河组团污水处理厂工程（一期）PPP项目</t>
  </si>
  <si>
    <t>附件6：</t>
  </si>
  <si>
    <t>市县上年新增民企、外企参与PPP项目奖补资金分配表</t>
  </si>
  <si>
    <t>县</t>
  </si>
  <si>
    <t>项目阶段</t>
  </si>
  <si>
    <t>PPP签约时间</t>
  </si>
  <si>
    <t>社会资本名称</t>
  </si>
  <si>
    <t>社会资本性质</t>
  </si>
  <si>
    <t>项目个数</t>
  </si>
  <si>
    <t>权重</t>
  </si>
  <si>
    <t>分配资金</t>
  </si>
  <si>
    <t>海口市</t>
  </si>
  <si>
    <r>
      <rPr>
        <sz val="11"/>
        <rFont val="宋体"/>
        <charset val="134"/>
      </rPr>
      <t>海口市江东、桂林洋、灵山污水处理及配套工程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</si>
  <si>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执行阶段</t>
  </si>
  <si>
    <t>博天环境集团股份有限公司（牵头方）、北京北排水环境发展有限公司</t>
  </si>
  <si>
    <t>民企</t>
  </si>
  <si>
    <r>
      <rPr>
        <sz val="11"/>
        <rFont val="宋体"/>
        <charset val="134"/>
      </rPr>
      <t>海南博鳌乐城国际医疗旅游先行区南岸水质处理厂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</si>
  <si>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海南水务投资有限公司、海南三沙市建设工程有限公司、四川未来绿洲市政公用工程有限公司、核工业西南勘察设计研究院有限公司</t>
  </si>
  <si>
    <t>国企+民企</t>
  </si>
  <si>
    <t>白沙县</t>
  </si>
  <si>
    <t>白沙鑫河水务投资有限公司</t>
  </si>
  <si>
    <t>东方市</t>
  </si>
  <si>
    <r>
      <rPr>
        <sz val="11"/>
        <rFont val="宋体"/>
        <charset val="134"/>
      </rPr>
      <t>海南省东方市城乡环卫一体化（城区包）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</si>
  <si>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杭州锦江集团生态科技有限公司</t>
  </si>
  <si>
    <r>
      <rPr>
        <sz val="11"/>
        <rFont val="宋体"/>
        <charset val="134"/>
      </rPr>
      <t>海南省东方市金月湾基础设施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项目包</t>
    </r>
  </si>
  <si>
    <t>其他</t>
  </si>
  <si>
    <t>中国铁建港航局集团有限公司（国企）、长城（天津）股权投资基金管理有限责任公司（国企）</t>
  </si>
  <si>
    <t>国企+国企</t>
  </si>
  <si>
    <r>
      <rPr>
        <sz val="11"/>
        <rFont val="宋体"/>
        <charset val="134"/>
      </rPr>
      <t>海南省东方市乡镇污水处理一体化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</si>
  <si>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北京碧水源科技股份有限公司(民企)、启迪生态环保技术有限公司（国企）</t>
  </si>
</sst>
</file>

<file path=xl/styles.xml><?xml version="1.0" encoding="utf-8"?>
<styleSheet xmlns="http://schemas.openxmlformats.org/spreadsheetml/2006/main">
  <numFmts count="9">
    <numFmt numFmtId="176" formatCode="yyyy&quot;年&quot;m&quot;月&quot;d&quot;日&quot;;@"/>
    <numFmt numFmtId="177" formatCode="#,##0.00_ "/>
    <numFmt numFmtId="178" formatCode="yyyy\/m\/d;@"/>
    <numFmt numFmtId="42" formatCode="_ &quot;￥&quot;* #,##0_ ;_ &quot;￥&quot;* \-#,##0_ ;_ &quot;￥&quot;* &quot;-&quot;_ ;_ @_ "/>
    <numFmt numFmtId="179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0" formatCode="0_ "/>
  </numFmts>
  <fonts count="35"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等线"/>
      <charset val="134"/>
    </font>
    <font>
      <b/>
      <sz val="12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.5"/>
      <color indexed="63"/>
      <name val="宋体"/>
      <charset val="0"/>
    </font>
    <font>
      <sz val="11"/>
      <color indexed="9"/>
      <name val="等线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sz val="11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75"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2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10" fontId="5" fillId="0" borderId="2" xfId="0" applyNumberFormat="1" applyFont="1" applyFill="1" applyBorder="1" applyAlignment="1">
      <alignment horizontal="righ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</cellXfs>
  <cellStyles count="75">
    <cellStyle name="常规" xfId="0" builtinId="0"/>
    <cellStyle name="常规_Sheet1" xfId="1"/>
    <cellStyle name="着色 3" xfId="2"/>
    <cellStyle name="千位分隔" xfId="3" builtinId="3"/>
    <cellStyle name="货币" xfId="4" builtinId="4"/>
    <cellStyle name="千位分隔[0]" xfId="5" builtinId="6"/>
    <cellStyle name="强调文字颜色 4" xfId="6"/>
    <cellStyle name="40% - 着色 1" xfId="7"/>
    <cellStyle name="百分比" xfId="8" builtinId="5"/>
    <cellStyle name="标题" xfId="9"/>
    <cellStyle name="40% - 着色 3" xfId="10"/>
    <cellStyle name="货币[0]" xfId="11" builtinId="7"/>
    <cellStyle name="着色 6" xfId="12"/>
    <cellStyle name="好" xfId="13"/>
    <cellStyle name="40% - 着色 5" xfId="14"/>
    <cellStyle name="40% - 着色 2" xfId="15"/>
    <cellStyle name="20% - 着色 6" xfId="16"/>
    <cellStyle name="着色 2" xfId="17"/>
    <cellStyle name="20% - 着色 3" xfId="18"/>
    <cellStyle name="40% - 强调文字颜色 6" xfId="19"/>
    <cellStyle name="20% - 着色 2" xfId="20"/>
    <cellStyle name="40% - 强调文字颜色 5" xfId="21"/>
    <cellStyle name="常规 6_Sheet1_1" xfId="22"/>
    <cellStyle name="20% - 着色 1" xfId="23"/>
    <cellStyle name="40% - 强调文字颜色 4" xfId="24"/>
    <cellStyle name="20% - 强调文字颜色 2" xfId="25"/>
    <cellStyle name="60% - 着色 1" xfId="26"/>
    <cellStyle name="解释性文本" xfId="27"/>
    <cellStyle name="20% - 着色 5" xfId="28"/>
    <cellStyle name="着色 1" xfId="29"/>
    <cellStyle name="输入" xfId="30"/>
    <cellStyle name="20% - 强调文字颜色 3" xfId="31"/>
    <cellStyle name="60% - 着色 2" xfId="32"/>
    <cellStyle name="60% - 着色 5" xfId="33"/>
    <cellStyle name="链接单元格" xfId="34"/>
    <cellStyle name="20% - 强调文字颜色 6" xfId="35"/>
    <cellStyle name="强调文字颜色 6" xfId="36"/>
    <cellStyle name="强调文字颜色 1" xfId="37"/>
    <cellStyle name="20% - 强调文字颜色 5" xfId="38"/>
    <cellStyle name="强调文字颜色 5" xfId="39"/>
    <cellStyle name="60% - 强调文字颜色 1" xfId="40"/>
    <cellStyle name="标题 3" xfId="41"/>
    <cellStyle name="着色 4" xfId="42"/>
    <cellStyle name="汇总" xfId="43"/>
    <cellStyle name="计算" xfId="44"/>
    <cellStyle name="40% - 着色 4" xfId="45"/>
    <cellStyle name="已访问的超链接" xfId="46" builtinId="9"/>
    <cellStyle name="20% - 着色 4" xfId="47"/>
    <cellStyle name="标题 2" xfId="48"/>
    <cellStyle name="60% - 着色 6" xfId="49"/>
    <cellStyle name="输出" xfId="50"/>
    <cellStyle name="60% - 强调文字颜色 4" xfId="51"/>
    <cellStyle name="标题 4" xfId="52"/>
    <cellStyle name="警告文本" xfId="53"/>
    <cellStyle name="60% - 强调文字颜色 5" xfId="54"/>
    <cellStyle name="标题 1" xfId="55"/>
    <cellStyle name="超链接" xfId="56" builtinId="8"/>
    <cellStyle name="60% - 着色 3" xfId="57"/>
    <cellStyle name="20% - 强调文字颜色 4" xfId="58"/>
    <cellStyle name="适中" xfId="59"/>
    <cellStyle name="着色 5" xfId="60"/>
    <cellStyle name="40% - 强调文字颜色 3" xfId="61"/>
    <cellStyle name="60% - 强调文字颜色 6" xfId="62"/>
    <cellStyle name="检查单元格" xfId="63"/>
    <cellStyle name="60% - 强调文字颜色 3" xfId="64"/>
    <cellStyle name="注释" xfId="65"/>
    <cellStyle name="40% - 着色 6" xfId="66"/>
    <cellStyle name="20% - 强调文字颜色 1" xfId="67"/>
    <cellStyle name="差" xfId="68"/>
    <cellStyle name="强调文字颜色 2" xfId="69"/>
    <cellStyle name="40% - 强调文字颜色 1" xfId="70"/>
    <cellStyle name="60% - 着色 4" xfId="71"/>
    <cellStyle name="60% - 强调文字颜色 2" xfId="72"/>
    <cellStyle name="40% - 强调文字颜色 2" xfId="73"/>
    <cellStyle name="强调文字颜色 3" xfId="7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95"/>
  <sheetViews>
    <sheetView tabSelected="1" view="pageBreakPreview" zoomScaleNormal="100" zoomScaleSheetLayoutView="100" workbookViewId="0">
      <selection activeCell="F6" sqref="F6"/>
    </sheetView>
  </sheetViews>
  <sheetFormatPr defaultColWidth="8.125" defaultRowHeight="14.25"/>
  <cols>
    <col min="1" max="1" width="4.75" style="26" customWidth="1"/>
    <col min="2" max="2" width="7.5" style="27" customWidth="1"/>
    <col min="3" max="3" width="38.4" style="28" customWidth="1"/>
    <col min="4" max="4" width="13.125" style="28" customWidth="1"/>
    <col min="5" max="5" width="16.125" style="28" customWidth="1"/>
    <col min="6" max="6" width="16" style="29" customWidth="1"/>
    <col min="7" max="7" width="25.5" style="30" hidden="1" customWidth="1"/>
    <col min="8" max="8" width="8.125" style="30"/>
    <col min="9" max="9" width="8" style="30" customWidth="1"/>
    <col min="10" max="13" width="8.125" style="30" hidden="1" customWidth="1"/>
    <col min="14" max="14" width="16.125" style="30" hidden="1" customWidth="1"/>
    <col min="15" max="15" width="17.875" style="30" hidden="1" customWidth="1"/>
    <col min="16" max="16" width="22.375" style="30" customWidth="1"/>
    <col min="17" max="251" width="8.125" style="30"/>
  </cols>
  <sheetData>
    <row r="1" s="23" customFormat="1" ht="29.1" customHeight="1" spans="1:251">
      <c r="A1" s="31" t="s">
        <v>0</v>
      </c>
      <c r="B1" s="32"/>
      <c r="C1" s="33"/>
      <c r="D1" s="33"/>
      <c r="E1" s="33"/>
      <c r="F1" s="3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</row>
    <row r="2" s="23" customFormat="1" ht="38" customHeight="1" spans="1:251">
      <c r="A2" s="35" t="s">
        <v>1</v>
      </c>
      <c r="B2" s="35"/>
      <c r="C2" s="35"/>
      <c r="D2" s="35"/>
      <c r="E2" s="35"/>
      <c r="F2" s="3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</row>
    <row r="3" s="23" customFormat="1" ht="21" customHeight="1" spans="1:251">
      <c r="A3" s="37"/>
      <c r="B3" s="37"/>
      <c r="C3" s="37"/>
      <c r="D3" s="37"/>
      <c r="E3" s="37"/>
      <c r="F3" s="38" t="s">
        <v>2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</row>
    <row r="4" s="23" customFormat="1" ht="32" customHeight="1" spans="1:251">
      <c r="A4" s="39" t="s">
        <v>3</v>
      </c>
      <c r="B4" s="40" t="s">
        <v>4</v>
      </c>
      <c r="C4" s="39" t="s">
        <v>5</v>
      </c>
      <c r="D4" s="39" t="s">
        <v>6</v>
      </c>
      <c r="E4" s="39" t="s">
        <v>7</v>
      </c>
      <c r="F4" s="41" t="s">
        <v>8</v>
      </c>
      <c r="G4" s="25">
        <v>20000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</row>
    <row r="5" s="24" customFormat="1" ht="32" customHeight="1" spans="1:251">
      <c r="A5" s="42"/>
      <c r="B5" s="43" t="s">
        <v>9</v>
      </c>
      <c r="C5" s="42"/>
      <c r="D5" s="42"/>
      <c r="E5" s="42"/>
      <c r="F5" s="44">
        <f>F6+F22+F26+F34+F39+F47+F52+F56+F59+F61+F65+F66+F67</f>
        <v>2285904.91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="23" customFormat="1" ht="32" customHeight="1" spans="1:251">
      <c r="A6" s="42"/>
      <c r="B6" s="43" t="s">
        <v>10</v>
      </c>
      <c r="C6" s="46" t="s">
        <v>11</v>
      </c>
      <c r="D6" s="46"/>
      <c r="E6" s="46"/>
      <c r="F6" s="44">
        <f>SUM(F7:F21)</f>
        <v>850840.71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</row>
    <row r="7" s="23" customFormat="1" ht="32" customHeight="1" spans="1:251">
      <c r="A7" s="42">
        <v>1</v>
      </c>
      <c r="B7" s="43"/>
      <c r="C7" s="47" t="s">
        <v>12</v>
      </c>
      <c r="D7" s="47" t="s">
        <v>13</v>
      </c>
      <c r="E7" s="48">
        <v>42886</v>
      </c>
      <c r="F7" s="41">
        <v>9005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</row>
    <row r="8" s="23" customFormat="1" ht="32" customHeight="1" spans="1:251">
      <c r="A8" s="42">
        <v>2</v>
      </c>
      <c r="B8" s="43"/>
      <c r="C8" s="47" t="s">
        <v>14</v>
      </c>
      <c r="D8" s="47" t="s">
        <v>13</v>
      </c>
      <c r="E8" s="48">
        <v>42886</v>
      </c>
      <c r="F8" s="41">
        <v>5000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</row>
    <row r="9" s="23" customFormat="1" ht="32" customHeight="1" spans="1:251">
      <c r="A9" s="42">
        <v>3</v>
      </c>
      <c r="B9" s="43"/>
      <c r="C9" s="47" t="s">
        <v>15</v>
      </c>
      <c r="D9" s="47" t="s">
        <v>13</v>
      </c>
      <c r="E9" s="48">
        <v>42886</v>
      </c>
      <c r="F9" s="41">
        <v>14676.91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</row>
    <row r="10" s="23" customFormat="1" ht="32" customHeight="1" spans="1:251">
      <c r="A10" s="42">
        <v>4</v>
      </c>
      <c r="B10" s="43"/>
      <c r="C10" s="47" t="s">
        <v>16</v>
      </c>
      <c r="D10" s="47" t="s">
        <v>17</v>
      </c>
      <c r="E10" s="48">
        <v>42779.3682291667</v>
      </c>
      <c r="F10" s="41">
        <v>82000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</row>
    <row r="11" s="23" customFormat="1" ht="32" customHeight="1" spans="1:251">
      <c r="A11" s="42">
        <v>5</v>
      </c>
      <c r="B11" s="43"/>
      <c r="C11" s="47" t="s">
        <v>18</v>
      </c>
      <c r="D11" s="47" t="s">
        <v>17</v>
      </c>
      <c r="E11" s="48">
        <v>42429.4740162037</v>
      </c>
      <c r="F11" s="41">
        <v>41769.63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</row>
    <row r="12" s="23" customFormat="1" ht="32" customHeight="1" spans="1:251">
      <c r="A12" s="42">
        <v>6</v>
      </c>
      <c r="B12" s="43"/>
      <c r="C12" s="47" t="s">
        <v>19</v>
      </c>
      <c r="D12" s="47" t="s">
        <v>13</v>
      </c>
      <c r="E12" s="48">
        <v>42669</v>
      </c>
      <c r="F12" s="41">
        <v>8249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</row>
    <row r="13" s="23" customFormat="1" ht="32" customHeight="1" spans="1:251">
      <c r="A13" s="42">
        <v>7</v>
      </c>
      <c r="B13" s="43"/>
      <c r="C13" s="47" t="s">
        <v>20</v>
      </c>
      <c r="D13" s="47" t="s">
        <v>21</v>
      </c>
      <c r="E13" s="48">
        <v>42669</v>
      </c>
      <c r="F13" s="41">
        <v>79000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</row>
    <row r="14" s="23" customFormat="1" ht="32" customHeight="1" spans="1:251">
      <c r="A14" s="42">
        <v>8</v>
      </c>
      <c r="B14" s="43"/>
      <c r="C14" s="47" t="s">
        <v>22</v>
      </c>
      <c r="D14" s="47" t="s">
        <v>21</v>
      </c>
      <c r="E14" s="48">
        <v>42601</v>
      </c>
      <c r="F14" s="41">
        <v>74000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</row>
    <row r="15" s="23" customFormat="1" ht="32" customHeight="1" spans="1:251">
      <c r="A15" s="42">
        <v>9</v>
      </c>
      <c r="B15" s="43"/>
      <c r="C15" s="47" t="s">
        <v>23</v>
      </c>
      <c r="D15" s="47" t="s">
        <v>21</v>
      </c>
      <c r="E15" s="48">
        <v>42669</v>
      </c>
      <c r="F15" s="41">
        <v>60000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</row>
    <row r="16" s="23" customFormat="1" ht="32" customHeight="1" spans="1:251">
      <c r="A16" s="42">
        <v>10</v>
      </c>
      <c r="B16" s="43"/>
      <c r="C16" s="47" t="s">
        <v>24</v>
      </c>
      <c r="D16" s="47" t="s">
        <v>21</v>
      </c>
      <c r="E16" s="48">
        <v>42669</v>
      </c>
      <c r="F16" s="41">
        <v>28000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</row>
    <row r="17" s="23" customFormat="1" ht="32" customHeight="1" spans="1:251">
      <c r="A17" s="42">
        <v>11</v>
      </c>
      <c r="B17" s="43"/>
      <c r="C17" s="47" t="s">
        <v>25</v>
      </c>
      <c r="D17" s="47" t="s">
        <v>13</v>
      </c>
      <c r="E17" s="48">
        <v>42429</v>
      </c>
      <c r="F17" s="41">
        <v>6721.12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</row>
    <row r="18" s="23" customFormat="1" ht="32" customHeight="1" spans="1:251">
      <c r="A18" s="42">
        <v>12</v>
      </c>
      <c r="B18" s="43"/>
      <c r="C18" s="47" t="s">
        <v>26</v>
      </c>
      <c r="D18" s="47" t="s">
        <v>13</v>
      </c>
      <c r="E18" s="48">
        <v>42429</v>
      </c>
      <c r="F18" s="41">
        <v>10634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</row>
    <row r="19" s="23" customFormat="1" ht="32" customHeight="1" spans="1:251">
      <c r="A19" s="42">
        <v>13</v>
      </c>
      <c r="B19" s="43"/>
      <c r="C19" s="47" t="s">
        <v>27</v>
      </c>
      <c r="D19" s="47" t="s">
        <v>28</v>
      </c>
      <c r="E19" s="48">
        <v>42429</v>
      </c>
      <c r="F19" s="41">
        <v>362105.05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</row>
    <row r="20" s="23" customFormat="1" ht="32" customHeight="1" spans="1:251">
      <c r="A20" s="42">
        <v>14</v>
      </c>
      <c r="B20" s="43"/>
      <c r="C20" s="47" t="s">
        <v>29</v>
      </c>
      <c r="D20" s="47" t="s">
        <v>30</v>
      </c>
      <c r="E20" s="49">
        <v>43950</v>
      </c>
      <c r="F20" s="50">
        <v>34169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</row>
    <row r="21" s="23" customFormat="1" ht="32" customHeight="1" spans="1:251">
      <c r="A21" s="42">
        <v>15</v>
      </c>
      <c r="B21" s="43"/>
      <c r="C21" s="47" t="s">
        <v>31</v>
      </c>
      <c r="D21" s="47" t="s">
        <v>32</v>
      </c>
      <c r="E21" s="49">
        <v>43950</v>
      </c>
      <c r="F21" s="50">
        <v>35511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</row>
    <row r="22" s="23" customFormat="1" ht="32" customHeight="1" spans="1:251">
      <c r="A22" s="42"/>
      <c r="B22" s="51" t="s">
        <v>33</v>
      </c>
      <c r="C22" s="52" t="s">
        <v>11</v>
      </c>
      <c r="D22" s="53"/>
      <c r="E22" s="54"/>
      <c r="F22" s="55">
        <f>SUM(F23:F25)</f>
        <v>455419.07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</row>
    <row r="23" s="23" customFormat="1" ht="32" customHeight="1" spans="1:251">
      <c r="A23" s="42">
        <v>16</v>
      </c>
      <c r="B23" s="51"/>
      <c r="C23" s="47" t="s">
        <v>34</v>
      </c>
      <c r="D23" s="47" t="s">
        <v>35</v>
      </c>
      <c r="E23" s="48">
        <v>42669</v>
      </c>
      <c r="F23" s="41">
        <v>385292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</row>
    <row r="24" s="23" customFormat="1" ht="32" customHeight="1" spans="1:251">
      <c r="A24" s="42">
        <v>17</v>
      </c>
      <c r="B24" s="51"/>
      <c r="C24" s="47" t="s">
        <v>36</v>
      </c>
      <c r="D24" s="47" t="s">
        <v>37</v>
      </c>
      <c r="E24" s="48">
        <v>42429</v>
      </c>
      <c r="F24" s="41">
        <v>59132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</row>
    <row r="25" s="23" customFormat="1" ht="32" customHeight="1" spans="1:251">
      <c r="A25" s="42">
        <v>18</v>
      </c>
      <c r="B25" s="51"/>
      <c r="C25" s="47" t="s">
        <v>38</v>
      </c>
      <c r="D25" s="47" t="s">
        <v>13</v>
      </c>
      <c r="E25" s="48">
        <v>42429</v>
      </c>
      <c r="F25" s="41">
        <v>10995.07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</row>
    <row r="26" s="23" customFormat="1" ht="32" customHeight="1" spans="1:251">
      <c r="A26" s="42"/>
      <c r="B26" s="51" t="s">
        <v>39</v>
      </c>
      <c r="C26" s="52" t="s">
        <v>11</v>
      </c>
      <c r="D26" s="53"/>
      <c r="E26" s="54"/>
      <c r="F26" s="55">
        <f>SUM(F27:F33)</f>
        <v>136071.15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</row>
    <row r="27" s="25" customFormat="1" ht="32" customHeight="1" spans="1:6">
      <c r="A27" s="42">
        <v>19</v>
      </c>
      <c r="B27" s="51"/>
      <c r="C27" s="47" t="s">
        <v>40</v>
      </c>
      <c r="D27" s="47" t="s">
        <v>17</v>
      </c>
      <c r="E27" s="48">
        <v>42429</v>
      </c>
      <c r="F27" s="41">
        <v>23948.12</v>
      </c>
    </row>
    <row r="28" s="25" customFormat="1" ht="32" customHeight="1" spans="1:6">
      <c r="A28" s="42">
        <v>20</v>
      </c>
      <c r="B28" s="51"/>
      <c r="C28" s="47" t="s">
        <v>41</v>
      </c>
      <c r="D28" s="47" t="s">
        <v>42</v>
      </c>
      <c r="E28" s="48">
        <v>42429</v>
      </c>
      <c r="F28" s="41">
        <v>22759.94</v>
      </c>
    </row>
    <row r="29" s="25" customFormat="1" ht="32" customHeight="1" spans="1:6">
      <c r="A29" s="42">
        <v>21</v>
      </c>
      <c r="B29" s="51"/>
      <c r="C29" s="47" t="s">
        <v>43</v>
      </c>
      <c r="D29" s="47" t="s">
        <v>37</v>
      </c>
      <c r="E29" s="48">
        <v>43495</v>
      </c>
      <c r="F29" s="41">
        <v>61156.63</v>
      </c>
    </row>
    <row r="30" s="25" customFormat="1" ht="32" customHeight="1" spans="1:6">
      <c r="A30" s="42">
        <v>22</v>
      </c>
      <c r="B30" s="51"/>
      <c r="C30" s="47" t="s">
        <v>44</v>
      </c>
      <c r="D30" s="47" t="s">
        <v>45</v>
      </c>
      <c r="E30" s="56">
        <v>44041</v>
      </c>
      <c r="F30" s="41">
        <v>4863.74</v>
      </c>
    </row>
    <row r="31" s="25" customFormat="1" ht="32" customHeight="1" spans="1:6">
      <c r="A31" s="42">
        <v>23</v>
      </c>
      <c r="B31" s="51"/>
      <c r="C31" s="47" t="s">
        <v>46</v>
      </c>
      <c r="D31" s="47" t="s">
        <v>47</v>
      </c>
      <c r="E31" s="56">
        <v>43796</v>
      </c>
      <c r="F31" s="41">
        <v>8204.79</v>
      </c>
    </row>
    <row r="32" s="25" customFormat="1" ht="32" customHeight="1" spans="1:6">
      <c r="A32" s="42">
        <v>24</v>
      </c>
      <c r="B32" s="51"/>
      <c r="C32" s="47" t="s">
        <v>48</v>
      </c>
      <c r="D32" s="57" t="s">
        <v>49</v>
      </c>
      <c r="E32" s="56">
        <v>44253</v>
      </c>
      <c r="F32" s="41">
        <v>8656.05</v>
      </c>
    </row>
    <row r="33" s="25" customFormat="1" ht="32" customHeight="1" spans="1:6">
      <c r="A33" s="42">
        <v>25</v>
      </c>
      <c r="B33" s="51"/>
      <c r="C33" s="47" t="s">
        <v>50</v>
      </c>
      <c r="D33" s="47" t="s">
        <v>32</v>
      </c>
      <c r="E33" s="56">
        <v>44469</v>
      </c>
      <c r="F33" s="50">
        <v>6481.88</v>
      </c>
    </row>
    <row r="34" s="25" customFormat="1" ht="32" customHeight="1" spans="1:6">
      <c r="A34" s="42"/>
      <c r="B34" s="51" t="s">
        <v>51</v>
      </c>
      <c r="C34" s="52" t="s">
        <v>11</v>
      </c>
      <c r="D34" s="53"/>
      <c r="E34" s="54"/>
      <c r="F34" s="55">
        <f>SUM(F35:F38)</f>
        <v>107686.57</v>
      </c>
    </row>
    <row r="35" s="25" customFormat="1" ht="32" customHeight="1" spans="1:7">
      <c r="A35" s="42">
        <v>26</v>
      </c>
      <c r="B35" s="51"/>
      <c r="C35" s="39" t="s">
        <v>52</v>
      </c>
      <c r="D35" s="47" t="s">
        <v>17</v>
      </c>
      <c r="E35" s="48">
        <v>43244</v>
      </c>
      <c r="F35" s="41">
        <v>10973.78</v>
      </c>
      <c r="G35" s="58"/>
    </row>
    <row r="36" s="25" customFormat="1" ht="32" customHeight="1" spans="1:7">
      <c r="A36" s="42">
        <v>27</v>
      </c>
      <c r="B36" s="51"/>
      <c r="C36" s="39" t="s">
        <v>53</v>
      </c>
      <c r="D36" s="47" t="s">
        <v>13</v>
      </c>
      <c r="E36" s="48">
        <v>42942</v>
      </c>
      <c r="F36" s="41">
        <v>9084.94</v>
      </c>
      <c r="G36" s="58"/>
    </row>
    <row r="37" s="25" customFormat="1" ht="32" customHeight="1" spans="1:7">
      <c r="A37" s="42">
        <v>28</v>
      </c>
      <c r="B37" s="51"/>
      <c r="C37" s="39" t="s">
        <v>54</v>
      </c>
      <c r="D37" s="47" t="s">
        <v>37</v>
      </c>
      <c r="E37" s="48">
        <v>43217</v>
      </c>
      <c r="F37" s="41">
        <v>77402.85</v>
      </c>
      <c r="G37" s="58"/>
    </row>
    <row r="38" s="25" customFormat="1" ht="32" customHeight="1" spans="1:6">
      <c r="A38" s="42">
        <v>29</v>
      </c>
      <c r="B38" s="51"/>
      <c r="C38" s="59" t="s">
        <v>55</v>
      </c>
      <c r="D38" s="59" t="s">
        <v>45</v>
      </c>
      <c r="E38" s="56">
        <v>44041</v>
      </c>
      <c r="F38" s="50">
        <v>10225</v>
      </c>
    </row>
    <row r="39" s="25" customFormat="1" ht="32" customHeight="1" spans="1:6">
      <c r="A39" s="42"/>
      <c r="B39" s="47" t="s">
        <v>56</v>
      </c>
      <c r="C39" s="52" t="s">
        <v>11</v>
      </c>
      <c r="D39" s="53"/>
      <c r="E39" s="54"/>
      <c r="F39" s="55">
        <f>SUM(F40:F46)</f>
        <v>146158.75</v>
      </c>
    </row>
    <row r="40" s="25" customFormat="1" ht="32" customHeight="1" spans="1:6">
      <c r="A40" s="42">
        <v>30</v>
      </c>
      <c r="B40" s="47"/>
      <c r="C40" s="47" t="s">
        <v>57</v>
      </c>
      <c r="D40" s="47" t="s">
        <v>13</v>
      </c>
      <c r="E40" s="48">
        <v>42429</v>
      </c>
      <c r="F40" s="41">
        <v>37175.98</v>
      </c>
    </row>
    <row r="41" s="25" customFormat="1" ht="32" customHeight="1" spans="1:6">
      <c r="A41" s="42">
        <v>31</v>
      </c>
      <c r="B41" s="47"/>
      <c r="C41" s="47" t="s">
        <v>58</v>
      </c>
      <c r="D41" s="47" t="s">
        <v>13</v>
      </c>
      <c r="E41" s="48">
        <v>43426</v>
      </c>
      <c r="F41" s="41">
        <v>4705</v>
      </c>
    </row>
    <row r="42" s="25" customFormat="1" ht="32" customHeight="1" spans="1:6">
      <c r="A42" s="42">
        <v>32</v>
      </c>
      <c r="B42" s="47"/>
      <c r="C42" s="47" t="s">
        <v>59</v>
      </c>
      <c r="D42" s="47" t="s">
        <v>13</v>
      </c>
      <c r="E42" s="48">
        <v>43426</v>
      </c>
      <c r="F42" s="41">
        <v>6299</v>
      </c>
    </row>
    <row r="43" s="25" customFormat="1" ht="32" customHeight="1" spans="1:6">
      <c r="A43" s="42">
        <v>33</v>
      </c>
      <c r="B43" s="47"/>
      <c r="C43" s="47" t="s">
        <v>60</v>
      </c>
      <c r="D43" s="47" t="s">
        <v>17</v>
      </c>
      <c r="E43" s="49">
        <v>43950</v>
      </c>
      <c r="F43" s="41">
        <v>4065</v>
      </c>
    </row>
    <row r="44" s="25" customFormat="1" ht="32" customHeight="1" spans="1:6">
      <c r="A44" s="42">
        <v>34</v>
      </c>
      <c r="B44" s="47"/>
      <c r="C44" s="59" t="s">
        <v>61</v>
      </c>
      <c r="D44" s="59" t="s">
        <v>32</v>
      </c>
      <c r="E44" s="49">
        <v>43950</v>
      </c>
      <c r="F44" s="50">
        <v>55710</v>
      </c>
    </row>
    <row r="45" s="25" customFormat="1" ht="32" customHeight="1" spans="1:6">
      <c r="A45" s="42">
        <v>35</v>
      </c>
      <c r="B45" s="47"/>
      <c r="C45" s="59" t="s">
        <v>62</v>
      </c>
      <c r="D45" s="59" t="s">
        <v>32</v>
      </c>
      <c r="E45" s="49">
        <v>43950</v>
      </c>
      <c r="F45" s="50">
        <v>25942</v>
      </c>
    </row>
    <row r="46" s="25" customFormat="1" ht="32" customHeight="1" spans="1:6">
      <c r="A46" s="42">
        <v>36</v>
      </c>
      <c r="B46" s="47"/>
      <c r="C46" s="60" t="s">
        <v>63</v>
      </c>
      <c r="D46" s="59" t="s">
        <v>32</v>
      </c>
      <c r="E46" s="49">
        <v>44498</v>
      </c>
      <c r="F46" s="50">
        <v>12261.77</v>
      </c>
    </row>
    <row r="47" s="25" customFormat="1" ht="32" customHeight="1" spans="1:6">
      <c r="A47" s="42"/>
      <c r="B47" s="61" t="s">
        <v>64</v>
      </c>
      <c r="C47" s="62" t="s">
        <v>11</v>
      </c>
      <c r="D47" s="63"/>
      <c r="E47" s="64"/>
      <c r="F47" s="65">
        <f>+F48+F49+F50+F51</f>
        <v>125554.92</v>
      </c>
    </row>
    <row r="48" s="25" customFormat="1" ht="32" customHeight="1" spans="1:6">
      <c r="A48" s="42">
        <v>37</v>
      </c>
      <c r="B48" s="51"/>
      <c r="C48" s="47" t="s">
        <v>65</v>
      </c>
      <c r="D48" s="47" t="s">
        <v>13</v>
      </c>
      <c r="E48" s="48">
        <v>43266</v>
      </c>
      <c r="F48" s="41">
        <v>9000</v>
      </c>
    </row>
    <row r="49" s="25" customFormat="1" ht="32" customHeight="1" spans="1:6">
      <c r="A49" s="42">
        <v>38</v>
      </c>
      <c r="B49" s="51"/>
      <c r="C49" s="47" t="s">
        <v>66</v>
      </c>
      <c r="D49" s="47" t="s">
        <v>37</v>
      </c>
      <c r="E49" s="48">
        <v>42429</v>
      </c>
      <c r="F49" s="41">
        <v>51873.99</v>
      </c>
    </row>
    <row r="50" s="25" customFormat="1" ht="32" customHeight="1" spans="1:6">
      <c r="A50" s="42">
        <v>39</v>
      </c>
      <c r="B50" s="51"/>
      <c r="C50" s="47" t="s">
        <v>67</v>
      </c>
      <c r="D50" s="47" t="s">
        <v>17</v>
      </c>
      <c r="E50" s="48">
        <v>42634</v>
      </c>
      <c r="F50" s="41">
        <v>54918.93</v>
      </c>
    </row>
    <row r="51" s="25" customFormat="1" ht="32" customHeight="1" spans="1:6">
      <c r="A51" s="42">
        <v>40</v>
      </c>
      <c r="B51" s="51"/>
      <c r="C51" s="47" t="s">
        <v>68</v>
      </c>
      <c r="D51" s="47" t="s">
        <v>13</v>
      </c>
      <c r="E51" s="48">
        <v>43266</v>
      </c>
      <c r="F51" s="41">
        <v>9762</v>
      </c>
    </row>
    <row r="52" s="25" customFormat="1" ht="32" customHeight="1" spans="1:6">
      <c r="A52" s="42"/>
      <c r="B52" s="51" t="s">
        <v>69</v>
      </c>
      <c r="C52" s="52" t="s">
        <v>11</v>
      </c>
      <c r="D52" s="53"/>
      <c r="E52" s="54"/>
      <c r="F52" s="55">
        <f>F53+F54+F55</f>
        <v>52069.23</v>
      </c>
    </row>
    <row r="53" s="25" customFormat="1" ht="32" customHeight="1" spans="1:6">
      <c r="A53" s="42">
        <v>41</v>
      </c>
      <c r="B53" s="51"/>
      <c r="C53" s="47" t="s">
        <v>70</v>
      </c>
      <c r="D53" s="47" t="s">
        <v>17</v>
      </c>
      <c r="E53" s="48">
        <v>42429</v>
      </c>
      <c r="F53" s="41">
        <v>10042.39</v>
      </c>
    </row>
    <row r="54" s="25" customFormat="1" ht="32" customHeight="1" spans="1:6">
      <c r="A54" s="42">
        <v>42</v>
      </c>
      <c r="B54" s="51"/>
      <c r="C54" s="47" t="s">
        <v>71</v>
      </c>
      <c r="D54" s="47" t="s">
        <v>42</v>
      </c>
      <c r="E54" s="48">
        <v>42429</v>
      </c>
      <c r="F54" s="41">
        <v>17327.96</v>
      </c>
    </row>
    <row r="55" s="23" customFormat="1" ht="32" customHeight="1" spans="1:251">
      <c r="A55" s="42">
        <v>43</v>
      </c>
      <c r="B55" s="51"/>
      <c r="C55" s="47" t="s">
        <v>72</v>
      </c>
      <c r="D55" s="47" t="s">
        <v>37</v>
      </c>
      <c r="E55" s="48">
        <v>42429</v>
      </c>
      <c r="F55" s="41">
        <v>24698.88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</row>
    <row r="56" s="23" customFormat="1" ht="32" customHeight="1" spans="1:251">
      <c r="A56" s="42"/>
      <c r="B56" s="51" t="s">
        <v>73</v>
      </c>
      <c r="C56" s="52" t="s">
        <v>11</v>
      </c>
      <c r="D56" s="53"/>
      <c r="E56" s="54"/>
      <c r="F56" s="55">
        <f>SUM(F57:F58)</f>
        <v>44609.24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</row>
    <row r="57" s="23" customFormat="1" ht="32" customHeight="1" spans="1:251">
      <c r="A57" s="42">
        <v>44</v>
      </c>
      <c r="B57" s="51"/>
      <c r="C57" s="47" t="s">
        <v>74</v>
      </c>
      <c r="D57" s="47" t="s">
        <v>17</v>
      </c>
      <c r="E57" s="48">
        <v>42942</v>
      </c>
      <c r="F57" s="41">
        <v>10685.3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</row>
    <row r="58" s="23" customFormat="1" ht="32" customHeight="1" spans="1:251">
      <c r="A58" s="42">
        <v>45</v>
      </c>
      <c r="B58" s="51"/>
      <c r="C58" s="47" t="s">
        <v>75</v>
      </c>
      <c r="D58" s="47" t="s">
        <v>76</v>
      </c>
      <c r="E58" s="48">
        <v>42942</v>
      </c>
      <c r="F58" s="41">
        <v>33923.94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</row>
    <row r="59" s="23" customFormat="1" ht="32" customHeight="1" spans="1:251">
      <c r="A59" s="42"/>
      <c r="B59" s="51" t="s">
        <v>77</v>
      </c>
      <c r="C59" s="52" t="s">
        <v>11</v>
      </c>
      <c r="D59" s="53"/>
      <c r="E59" s="54"/>
      <c r="F59" s="55">
        <f>SUM(F60)</f>
        <v>83436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</row>
    <row r="60" s="23" customFormat="1" ht="32" customHeight="1" spans="1:251">
      <c r="A60" s="42">
        <v>45</v>
      </c>
      <c r="B60" s="66"/>
      <c r="C60" s="47" t="s">
        <v>78</v>
      </c>
      <c r="D60" s="47" t="s">
        <v>17</v>
      </c>
      <c r="E60" s="48">
        <v>43707</v>
      </c>
      <c r="F60" s="41">
        <v>83436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</row>
    <row r="61" s="23" customFormat="1" ht="32" customHeight="1" spans="1:251">
      <c r="A61" s="43"/>
      <c r="B61" s="47" t="s">
        <v>79</v>
      </c>
      <c r="C61" s="67" t="s">
        <v>11</v>
      </c>
      <c r="D61" s="53"/>
      <c r="E61" s="54"/>
      <c r="F61" s="55">
        <f>SUM(F62:F64)</f>
        <v>96771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</row>
    <row r="62" s="23" customFormat="1" ht="32" customHeight="1" spans="1:251">
      <c r="A62" s="43">
        <v>46</v>
      </c>
      <c r="B62" s="47"/>
      <c r="C62" s="68" t="s">
        <v>80</v>
      </c>
      <c r="D62" s="47" t="s">
        <v>21</v>
      </c>
      <c r="E62" s="48">
        <v>42942</v>
      </c>
      <c r="F62" s="41">
        <v>59500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</row>
    <row r="63" s="23" customFormat="1" ht="32" customHeight="1" spans="1:251">
      <c r="A63" s="43">
        <v>47</v>
      </c>
      <c r="B63" s="47"/>
      <c r="C63" s="69" t="s">
        <v>81</v>
      </c>
      <c r="D63" s="47" t="s">
        <v>30</v>
      </c>
      <c r="E63" s="49">
        <v>43950</v>
      </c>
      <c r="F63" s="41">
        <v>8065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</row>
    <row r="64" s="23" customFormat="1" ht="32" customHeight="1" spans="1:251">
      <c r="A64" s="43">
        <v>48</v>
      </c>
      <c r="B64" s="47"/>
      <c r="C64" s="69" t="s">
        <v>82</v>
      </c>
      <c r="D64" s="59" t="s">
        <v>83</v>
      </c>
      <c r="E64" s="56">
        <v>44193</v>
      </c>
      <c r="F64" s="50">
        <v>29206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</row>
    <row r="65" s="23" customFormat="1" ht="32" customHeight="1" spans="1:251">
      <c r="A65" s="43">
        <v>49</v>
      </c>
      <c r="B65" s="61" t="s">
        <v>84</v>
      </c>
      <c r="C65" s="39" t="s">
        <v>85</v>
      </c>
      <c r="D65" s="47" t="s">
        <v>13</v>
      </c>
      <c r="E65" s="48">
        <v>43829</v>
      </c>
      <c r="F65" s="41">
        <v>53763.59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</row>
    <row r="66" s="23" customFormat="1" ht="32" customHeight="1" spans="1:251">
      <c r="A66" s="43">
        <v>50</v>
      </c>
      <c r="B66" s="51" t="s">
        <v>86</v>
      </c>
      <c r="C66" s="39" t="s">
        <v>87</v>
      </c>
      <c r="D66" s="47" t="s">
        <v>42</v>
      </c>
      <c r="E66" s="48">
        <v>42429</v>
      </c>
      <c r="F66" s="41">
        <v>124712.4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</row>
    <row r="67" s="23" customFormat="1" ht="32" customHeight="1" spans="1:251">
      <c r="A67" s="42"/>
      <c r="B67" s="51" t="s">
        <v>88</v>
      </c>
      <c r="C67" s="52" t="s">
        <v>11</v>
      </c>
      <c r="D67" s="53"/>
      <c r="E67" s="54"/>
      <c r="F67" s="55">
        <f>SUM(F68:F69)</f>
        <v>8812.28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</row>
    <row r="68" s="23" customFormat="1" ht="32" customHeight="1" spans="1:251">
      <c r="A68" s="42">
        <v>51</v>
      </c>
      <c r="B68" s="51"/>
      <c r="C68" s="47" t="s">
        <v>89</v>
      </c>
      <c r="D68" s="47" t="s">
        <v>17</v>
      </c>
      <c r="E68" s="56">
        <v>44228</v>
      </c>
      <c r="F68" s="50">
        <v>3877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</row>
    <row r="69" s="23" customFormat="1" ht="32" customHeight="1" spans="1:251">
      <c r="A69" s="42">
        <v>52</v>
      </c>
      <c r="B69" s="51"/>
      <c r="C69" s="47" t="s">
        <v>90</v>
      </c>
      <c r="D69" s="47" t="s">
        <v>17</v>
      </c>
      <c r="E69" s="56">
        <v>44227</v>
      </c>
      <c r="F69" s="50">
        <v>4935.28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</row>
    <row r="70" spans="3:3">
      <c r="C70" s="70"/>
    </row>
    <row r="71" spans="3:3">
      <c r="C71" s="70"/>
    </row>
    <row r="72" spans="3:3">
      <c r="C72" s="70"/>
    </row>
    <row r="73" spans="3:3">
      <c r="C73" s="70"/>
    </row>
    <row r="74" spans="3:3">
      <c r="C74" s="70"/>
    </row>
    <row r="75" spans="3:3">
      <c r="C75" s="70"/>
    </row>
    <row r="76" spans="3:3">
      <c r="C76" s="70"/>
    </row>
    <row r="77" spans="3:3">
      <c r="C77" s="70"/>
    </row>
    <row r="78" spans="3:3">
      <c r="C78" s="70"/>
    </row>
    <row r="79" spans="3:3">
      <c r="C79" s="70"/>
    </row>
    <row r="80" spans="3:3">
      <c r="C80" s="70"/>
    </row>
    <row r="81" spans="3:3">
      <c r="C81" s="70"/>
    </row>
    <row r="82" spans="3:3">
      <c r="C82" s="70"/>
    </row>
    <row r="83" spans="3:3">
      <c r="C83" s="70"/>
    </row>
    <row r="84" spans="3:3">
      <c r="C84" s="70"/>
    </row>
    <row r="85" spans="3:3">
      <c r="C85" s="70"/>
    </row>
    <row r="86" spans="3:3">
      <c r="C86" s="70"/>
    </row>
    <row r="87" spans="3:3">
      <c r="C87" s="70"/>
    </row>
    <row r="88" spans="3:3">
      <c r="C88" s="70"/>
    </row>
    <row r="89" spans="3:3">
      <c r="C89" s="70"/>
    </row>
    <row r="90" spans="3:3">
      <c r="C90" s="70"/>
    </row>
    <row r="91" spans="3:3">
      <c r="C91" s="70"/>
    </row>
    <row r="92" spans="3:3">
      <c r="C92" s="70"/>
    </row>
    <row r="93" spans="3:3">
      <c r="C93" s="70"/>
    </row>
    <row r="94" spans="3:3">
      <c r="C94" s="70"/>
    </row>
    <row r="95" spans="3:3">
      <c r="C95" s="70"/>
    </row>
  </sheetData>
  <mergeCells count="12">
    <mergeCell ref="A2:F2"/>
    <mergeCell ref="B6:B21"/>
    <mergeCell ref="B22:B25"/>
    <mergeCell ref="B26:B33"/>
    <mergeCell ref="B34:B38"/>
    <mergeCell ref="B39:B46"/>
    <mergeCell ref="B47:B51"/>
    <mergeCell ref="B52:B55"/>
    <mergeCell ref="B56:B58"/>
    <mergeCell ref="B59:B60"/>
    <mergeCell ref="B61:B64"/>
    <mergeCell ref="B67:B69"/>
  </mergeCells>
  <printOptions horizontalCentered="1"/>
  <pageMargins left="0.357638888888889" right="0.357638888888889" top="0.604166666666667" bottom="0.604166666666667" header="0" footer="0"/>
  <pageSetup paperSize="9" scale="80" fitToHeight="0" orientation="portrait" horizontalDpi="600"/>
  <headerFooter alignWithMargins="0"/>
  <colBreaks count="1" manualBreakCount="1">
    <brk id="7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selection activeCell="D4" sqref="D4"/>
    </sheetView>
  </sheetViews>
  <sheetFormatPr defaultColWidth="8.75" defaultRowHeight="14.25"/>
  <cols>
    <col min="1" max="1" width="3.625" customWidth="1"/>
    <col min="2" max="2" width="4.25" customWidth="1"/>
    <col min="3" max="3" width="17.625" customWidth="1"/>
    <col min="4" max="4" width="11.875" customWidth="1"/>
    <col min="5" max="5" width="5.25" customWidth="1"/>
    <col min="6" max="6" width="6.25" customWidth="1"/>
    <col min="7" max="7" width="14.25" customWidth="1"/>
    <col min="8" max="8" width="22.625" customWidth="1"/>
    <col min="9" max="9" width="9.25" customWidth="1"/>
    <col min="10" max="10" width="5.625" customWidth="1"/>
    <col min="11" max="11" width="8.625" customWidth="1"/>
    <col min="12" max="12" width="9.375" customWidth="1"/>
    <col min="18" max="18" width="14.875"/>
    <col min="22" max="22" width="9.375"/>
    <col min="38" max="38" width="10.375"/>
  </cols>
  <sheetData>
    <row r="1" spans="1:1">
      <c r="A1" t="s">
        <v>91</v>
      </c>
    </row>
    <row r="2" ht="22.5" spans="1:12">
      <c r="A2" s="1" t="s">
        <v>92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11:12">
      <c r="K3" s="13" t="s">
        <v>2</v>
      </c>
      <c r="L3" s="13"/>
    </row>
    <row r="4" ht="36.95" customHeight="1" spans="1:12">
      <c r="A4" s="3" t="s">
        <v>3</v>
      </c>
      <c r="B4" s="4" t="s">
        <v>93</v>
      </c>
      <c r="C4" s="4" t="s">
        <v>5</v>
      </c>
      <c r="D4" s="4" t="s">
        <v>8</v>
      </c>
      <c r="E4" s="4" t="s">
        <v>6</v>
      </c>
      <c r="F4" s="4" t="s">
        <v>94</v>
      </c>
      <c r="G4" s="4" t="s">
        <v>95</v>
      </c>
      <c r="H4" s="3" t="s">
        <v>96</v>
      </c>
      <c r="I4" s="3" t="s">
        <v>97</v>
      </c>
      <c r="J4" s="14" t="s">
        <v>98</v>
      </c>
      <c r="K4" s="15" t="s">
        <v>99</v>
      </c>
      <c r="L4" s="16" t="s">
        <v>100</v>
      </c>
    </row>
    <row r="5" ht="20.1" customHeight="1" spans="1:12">
      <c r="A5" s="3"/>
      <c r="B5" s="4"/>
      <c r="C5" s="4" t="s">
        <v>9</v>
      </c>
      <c r="D5" s="4"/>
      <c r="E5" s="4"/>
      <c r="F5" s="4"/>
      <c r="G5" s="4"/>
      <c r="H5" s="3"/>
      <c r="I5" s="3"/>
      <c r="J5" s="17">
        <v>6</v>
      </c>
      <c r="K5" s="18">
        <v>0.05</v>
      </c>
      <c r="L5" s="19">
        <f t="shared" ref="L5:L9" si="0">10000*K5</f>
        <v>500</v>
      </c>
    </row>
    <row r="6" ht="53.1" customHeight="1" spans="1:12">
      <c r="A6" s="5">
        <v>1</v>
      </c>
      <c r="B6" s="6" t="s">
        <v>101</v>
      </c>
      <c r="C6" s="7" t="s">
        <v>102</v>
      </c>
      <c r="D6" s="8">
        <v>38869.49</v>
      </c>
      <c r="E6" s="7" t="s">
        <v>17</v>
      </c>
      <c r="F6" s="7" t="s">
        <v>103</v>
      </c>
      <c r="G6" s="9">
        <v>43128</v>
      </c>
      <c r="H6" s="10" t="s">
        <v>104</v>
      </c>
      <c r="I6" s="10" t="s">
        <v>105</v>
      </c>
      <c r="J6" s="20">
        <v>1</v>
      </c>
      <c r="K6" s="21">
        <f>J6/J5*K5</f>
        <v>0.00833333333333333</v>
      </c>
      <c r="L6" s="22">
        <f>10000*K6</f>
        <v>83.3333333333333</v>
      </c>
    </row>
    <row r="7" ht="78.95" customHeight="1" spans="1:12">
      <c r="A7" s="5">
        <v>2</v>
      </c>
      <c r="B7" s="6" t="s">
        <v>51</v>
      </c>
      <c r="C7" s="7" t="s">
        <v>106</v>
      </c>
      <c r="D7" s="8">
        <v>10973.78</v>
      </c>
      <c r="E7" s="7" t="s">
        <v>17</v>
      </c>
      <c r="F7" s="7" t="s">
        <v>103</v>
      </c>
      <c r="G7" s="11">
        <v>43340</v>
      </c>
      <c r="H7" s="10" t="s">
        <v>107</v>
      </c>
      <c r="I7" s="10" t="s">
        <v>108</v>
      </c>
      <c r="J7" s="20">
        <v>1</v>
      </c>
      <c r="K7" s="21">
        <f>J7/J5*K5</f>
        <v>0.00833333333333333</v>
      </c>
      <c r="L7" s="22">
        <f>10000*K7</f>
        <v>83.3333333333333</v>
      </c>
    </row>
    <row r="8" ht="54" customHeight="1" spans="1:12">
      <c r="A8" s="5">
        <v>3</v>
      </c>
      <c r="B8" s="10" t="s">
        <v>109</v>
      </c>
      <c r="C8" s="7" t="s">
        <v>75</v>
      </c>
      <c r="D8" s="8">
        <v>33924.94</v>
      </c>
      <c r="E8" s="7" t="s">
        <v>76</v>
      </c>
      <c r="F8" s="7" t="s">
        <v>103</v>
      </c>
      <c r="G8" s="12">
        <v>43245</v>
      </c>
      <c r="H8" s="10" t="s">
        <v>110</v>
      </c>
      <c r="I8" s="10" t="s">
        <v>105</v>
      </c>
      <c r="J8" s="20">
        <v>1</v>
      </c>
      <c r="K8" s="21">
        <f>J8/J5*K5</f>
        <v>0.00833333333333333</v>
      </c>
      <c r="L8" s="22">
        <f>10000*K8</f>
        <v>83.3333333333333</v>
      </c>
    </row>
    <row r="9" ht="53.1" customHeight="1" spans="1:12">
      <c r="A9" s="5">
        <v>4</v>
      </c>
      <c r="B9" s="6" t="s">
        <v>111</v>
      </c>
      <c r="C9" s="7" t="s">
        <v>112</v>
      </c>
      <c r="D9" s="8">
        <v>9000</v>
      </c>
      <c r="E9" s="7" t="s">
        <v>13</v>
      </c>
      <c r="F9" s="7" t="s">
        <v>103</v>
      </c>
      <c r="G9" s="12">
        <v>43364</v>
      </c>
      <c r="H9" s="10" t="s">
        <v>113</v>
      </c>
      <c r="I9" s="10" t="s">
        <v>105</v>
      </c>
      <c r="J9" s="20">
        <v>3</v>
      </c>
      <c r="K9" s="21">
        <f>J9/J5*K5</f>
        <v>0.025</v>
      </c>
      <c r="L9" s="22">
        <f>10000*K9</f>
        <v>250</v>
      </c>
    </row>
    <row r="10" ht="59.1" customHeight="1" spans="1:12">
      <c r="A10" s="5">
        <v>5</v>
      </c>
      <c r="B10" s="6"/>
      <c r="C10" s="7" t="s">
        <v>114</v>
      </c>
      <c r="D10" s="8">
        <v>129016.75</v>
      </c>
      <c r="E10" s="7" t="s">
        <v>115</v>
      </c>
      <c r="F10" s="7" t="s">
        <v>103</v>
      </c>
      <c r="G10" s="12">
        <v>43137</v>
      </c>
      <c r="H10" s="10" t="s">
        <v>116</v>
      </c>
      <c r="I10" s="10" t="s">
        <v>117</v>
      </c>
      <c r="J10" s="20"/>
      <c r="K10" s="21"/>
      <c r="L10" s="22"/>
    </row>
    <row r="11" ht="53.1" customHeight="1" spans="1:12">
      <c r="A11" s="5">
        <v>6</v>
      </c>
      <c r="B11" s="6"/>
      <c r="C11" s="7" t="s">
        <v>118</v>
      </c>
      <c r="D11" s="8">
        <v>54918.93</v>
      </c>
      <c r="E11" s="7" t="s">
        <v>17</v>
      </c>
      <c r="F11" s="7" t="s">
        <v>103</v>
      </c>
      <c r="G11" s="12">
        <v>43404</v>
      </c>
      <c r="H11" s="10" t="s">
        <v>119</v>
      </c>
      <c r="I11" s="10" t="s">
        <v>108</v>
      </c>
      <c r="J11" s="20"/>
      <c r="K11" s="21"/>
      <c r="L11" s="22"/>
    </row>
  </sheetData>
  <mergeCells count="6">
    <mergeCell ref="A2:L2"/>
    <mergeCell ref="K3:L3"/>
    <mergeCell ref="B9:B11"/>
    <mergeCell ref="J9:J11"/>
    <mergeCell ref="K9:K11"/>
    <mergeCell ref="L9:L11"/>
  </mergeCells>
  <dataValidations count="4">
    <dataValidation type="list" allowBlank="1" showInputMessage="1" showErrorMessage="1" sqref="G6">
      <formula1>"#REF!"</formula1>
    </dataValidation>
    <dataValidation type="list" allowBlank="1" showInputMessage="1" showErrorMessage="1" sqref="I9 I10 I11">
      <formula1>$X$12:$X$16</formula1>
    </dataValidation>
    <dataValidation type="list" allowBlank="1" showInputMessage="1" showErrorMessage="1" sqref="I8">
      <formula1>民企、外企参与奖补!#REF!</formula1>
    </dataValidation>
    <dataValidation type="list" allowBlank="1" showInputMessage="1" showErrorMessage="1" sqref="I7">
      <formula1>$X$83:$X$88</formula1>
    </dataValidation>
  </dataValidations>
  <pageMargins left="0.75" right="0.75" top="1" bottom="1" header="0.510416666666667" footer="0.5104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附件2-生态环保项目</vt:lpstr>
      <vt:lpstr>民企、外企参与奖补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2018-12-23T09:03:00Z</dcterms:created>
  <dcterms:modified xsi:type="dcterms:W3CDTF">2022-11-28T07:48:14Z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F4B9859D611549E184B2D0B9E64259C0</vt:lpwstr>
  </property>
</Properties>
</file>